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o001\O001HomeFolder\12200420\dokumenty\Przetargi\Przetargi\2025\63.2025_Usługi medyczne\SWZ\SWZ_ost\"/>
    </mc:Choice>
  </mc:AlternateContent>
  <xr:revisionPtr revIDLastSave="0" documentId="13_ncr:1_{E2F86374-A98F-4309-AB4C-C296E20E8137}" xr6:coauthVersionLast="47" xr6:coauthVersionMax="47" xr10:uidLastSave="{00000000-0000-0000-0000-000000000000}"/>
  <bookViews>
    <workbookView xWindow="-11" yWindow="-11713" windowWidth="20848" windowHeight="11100" xr2:uid="{00000000-000D-0000-FFFF-FFFF00000000}"/>
  </bookViews>
  <sheets>
    <sheet name="Zad. 1_a -Medycyna Pracy wycena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9" i="14" l="1"/>
  <c r="D65" i="14"/>
  <c r="D66" i="14"/>
  <c r="D64" i="14"/>
  <c r="B17" i="14"/>
  <c r="E18" i="14" s="1"/>
  <c r="B44" i="14"/>
  <c r="D44" i="14" s="1"/>
  <c r="B42" i="14"/>
  <c r="D42" i="14" s="1"/>
  <c r="B43" i="14"/>
  <c r="D43" i="14" s="1"/>
  <c r="B41" i="14"/>
  <c r="D41" i="14" s="1"/>
  <c r="D47" i="14"/>
  <c r="D48" i="14"/>
  <c r="C34" i="14"/>
  <c r="C33" i="14"/>
  <c r="C32" i="14"/>
  <c r="B47" i="14"/>
  <c r="E17" i="14"/>
  <c r="D17" i="14"/>
  <c r="C17" i="14"/>
  <c r="C35" i="14"/>
  <c r="B48" i="14"/>
  <c r="B46" i="14"/>
  <c r="D46" i="14" s="1"/>
  <c r="B45" i="14"/>
  <c r="D45" i="14" s="1"/>
  <c r="D49" i="14" l="1"/>
  <c r="D67" i="14"/>
  <c r="B49" i="14"/>
</calcChain>
</file>

<file path=xl/sharedStrings.xml><?xml version="1.0" encoding="utf-8"?>
<sst xmlns="http://schemas.openxmlformats.org/spreadsheetml/2006/main" count="102" uniqueCount="74">
  <si>
    <t>PGE Obrót S.A. (Centrala w Rzeszowie)</t>
  </si>
  <si>
    <t>Biuro ds. Pracowniczych</t>
  </si>
  <si>
    <t>Wyliczenie wartości zamówienia do postępowania zakupowego dla usług podstawowej profilaktycznej opieki lekarskiej - Medycyny Pracy na lata 03.2026-02.2027</t>
  </si>
  <si>
    <t>Szacowana liczba pracowników przewidziana na badania w latach 2026-2028</t>
  </si>
  <si>
    <t>badania wstępne</t>
  </si>
  <si>
    <t>badania okresowe</t>
  </si>
  <si>
    <t>kierowanie pojazdem
w ramach obowiązków służbowych</t>
  </si>
  <si>
    <t>badania kontrolne</t>
  </si>
  <si>
    <r>
      <t xml:space="preserve">Szacunkowa </t>
    </r>
    <r>
      <rPr>
        <sz val="11"/>
        <rFont val="Calibri"/>
        <family val="2"/>
        <charset val="238"/>
      </rPr>
      <t xml:space="preserve">ilość </t>
    </r>
    <r>
      <rPr>
        <sz val="11"/>
        <color rgb="FF000000"/>
        <rFont val="Calibri"/>
        <family val="2"/>
        <charset val="238"/>
      </rPr>
      <t>badań wstępnych</t>
    </r>
  </si>
  <si>
    <t>Szacunkowa wartość badań wstępnych</t>
  </si>
  <si>
    <t>Szacunkowa wartość badań okresowych</t>
  </si>
  <si>
    <t>Szacunkowa wartość badań kierujących pojazdem w ramach obowiązków służbowych kat B</t>
  </si>
  <si>
    <t>Szacunkowa wartość badań kontrolnych</t>
  </si>
  <si>
    <t>Szacunkowe wartości (iloczyn - liczba pracowników x wartość badania)</t>
  </si>
  <si>
    <t> </t>
  </si>
  <si>
    <t>Suma wartości szacunkowych sum wartości</t>
  </si>
  <si>
    <t>Wartość zaokrąglona</t>
  </si>
  <si>
    <t xml:space="preserve">Cennik zawierający koszty wyszczególnionych badań za 1 pracownika z oferty wstępnej Wykonawcy </t>
  </si>
  <si>
    <t>Cena</t>
  </si>
  <si>
    <t>Lekarz medycyny pracy</t>
  </si>
  <si>
    <t>A</t>
  </si>
  <si>
    <t>Okulista</t>
  </si>
  <si>
    <t>B</t>
  </si>
  <si>
    <t>EKG spoczynkowe</t>
  </si>
  <si>
    <t>C</t>
  </si>
  <si>
    <t>Kierowanie pojazdem w ramach obowiązków służbowych kat B</t>
  </si>
  <si>
    <t>D</t>
  </si>
  <si>
    <t>Pole widzenia</t>
  </si>
  <si>
    <t>E</t>
  </si>
  <si>
    <t>Neurolog</t>
  </si>
  <si>
    <t>F</t>
  </si>
  <si>
    <t>Laryngolog</t>
  </si>
  <si>
    <t>G</t>
  </si>
  <si>
    <t>Suma wartości:</t>
  </si>
  <si>
    <t>A+B+C+F+G</t>
  </si>
  <si>
    <t>A+B+C+D+E+F+G</t>
  </si>
  <si>
    <t>Cennik zawierający koszty wyszczególnionych badań za 1 pracownika uwarunkowany warunkami szkodliwymi</t>
  </si>
  <si>
    <t>Stanowisko</t>
  </si>
  <si>
    <t xml:space="preserve">ilość osób </t>
  </si>
  <si>
    <t>łączna wartość</t>
  </si>
  <si>
    <t>1) pracownik biurowy A</t>
  </si>
  <si>
    <t>2) pracownik Biura Obsługi klienta</t>
  </si>
  <si>
    <t>3) pracownik Contact Center</t>
  </si>
  <si>
    <t>4) kierownik</t>
  </si>
  <si>
    <t>5) pracownik biurowy A + kierujący pojazdem w ramach obowiązków służbowych kat B</t>
  </si>
  <si>
    <t>6)pracownik Biura Obsługi klienta + kierujący pojazdem w ramach obowiązków służbowych kat B</t>
  </si>
  <si>
    <t>7) pracownik Contact Center + kierujący pojazdem w ramach obowiązków służbowych kat B</t>
  </si>
  <si>
    <t>8) kierownik + kierujący pojazdem w ramach obowiązków służbowych kat B</t>
  </si>
  <si>
    <t>Opis stanowisk wraz z występującymi warunkami szkodliwymi</t>
  </si>
  <si>
    <t>stanowisko</t>
  </si>
  <si>
    <t>warunki szkodliwe</t>
  </si>
  <si>
    <t>obsługa monitora ekranowego powyżej 4h dziennie + praca w wymuszonej pozycji</t>
  </si>
  <si>
    <t>obsługa monitora ekranowego powyżej 4h dziennie + praca w wymuszonej pozycji+praca wymagająca stałego i długotrwałego wysiłku głosowego</t>
  </si>
  <si>
    <t>obsługa monitora ekranowego powyżej 4h dziennie + praca w wymuszonej pozycji+praca wymagająca stałego i długotrwałego wysiłku głosowego+praca w słuchawkach</t>
  </si>
  <si>
    <t>obsługa monitora ekranowego powyżej 4h dziennie + praca w wymuszonej pozycji+stanowisko decyzyjne i związane z odpowiedzialnością</t>
  </si>
  <si>
    <t>obsługa monitora ekranowego powyżej 4h dziennie + praca w wymuszonej pozycji+kierowanie pojazdem w ramach obowiązków służbowych kat. B</t>
  </si>
  <si>
    <t>obsługa monitora ekranowego powyżej 4h dziennie + praca w wymuszonej pozycji+praca wymagająca stałego i długotrwałego wysiłku głosowegokierowanie pojazdem w ramach obowiązków służbowych kat. B</t>
  </si>
  <si>
    <t>obsługa monitora ekranowego powyżej 4h dziennie + praca w wymuszonej pozycji+praca wymagająca stałego i długotrwałego wysiłku głosowego+praca w słuchawkachkierowanie pojazdem w ramach obowiązków służbowych kat. B</t>
  </si>
  <si>
    <t>obsługa monitora ekranowego powyżej 4h dziennie + praca w wymuszonej pozycji+stanowisko decyzyjne i związane z odpowiedzialnościąkierowanie pojazdem w ramach obowiązków służbowych kat. B</t>
  </si>
  <si>
    <t>Nazwa usługi</t>
  </si>
  <si>
    <t>Wartość usługi</t>
  </si>
  <si>
    <t>a. Udział lekarza medycyny pracy w zakładowej komisj BHP</t>
  </si>
  <si>
    <t xml:space="preserve">b. Wizytacja stanowisk pracy w celu dokonania oceny warunków pracy, </t>
  </si>
  <si>
    <t xml:space="preserve">c. Przygotowanie opinii dla potrzeb komisji wypadkowej. </t>
  </si>
  <si>
    <t>cena jednostkowego
badania</t>
  </si>
  <si>
    <t>Załącznik nr 1_a do SWZ</t>
  </si>
  <si>
    <t>Wyjaśnienia:</t>
  </si>
  <si>
    <t>Prosimy o wskazanie cen jednostkowych za opisane usługi w polach oznaczonych kolorem żółtym.</t>
  </si>
  <si>
    <t>Szacowana ilość do wyceny</t>
  </si>
  <si>
    <t>Cena jednostkowa usługi</t>
  </si>
  <si>
    <t>Suma</t>
  </si>
  <si>
    <t>SUMA (wartość oferty)</t>
  </si>
  <si>
    <t>Szacowana liczba pracowników przewidziana na badania w latach 03.2026-02.2027</t>
  </si>
  <si>
    <t>Zestawienie wyliczeń wartości umowy 03.2026-02.2027 dla Medycyny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</si>
</sst>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375623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12"/>
      <color rgb="FF375623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name val="Calibri"/>
      <family val="2"/>
      <charset val="238"/>
    </font>
    <font>
      <sz val="11"/>
      <color rgb="FFFFFF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F75B5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375623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203764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0" fillId="2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3" borderId="1" xfId="0" applyFont="1" applyFill="1" applyBorder="1"/>
    <xf numFmtId="0" fontId="7" fillId="3" borderId="2" xfId="0" applyFont="1" applyFill="1" applyBorder="1"/>
    <xf numFmtId="0" fontId="7" fillId="3" borderId="2" xfId="0" applyFont="1" applyFill="1" applyBorder="1" applyAlignment="1">
      <alignment wrapText="1"/>
    </xf>
    <xf numFmtId="0" fontId="5" fillId="4" borderId="4" xfId="0" applyFont="1" applyFill="1" applyBorder="1"/>
    <xf numFmtId="0" fontId="7" fillId="3" borderId="5" xfId="0" applyFont="1" applyFill="1" applyBorder="1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7" fillId="6" borderId="1" xfId="0" applyFont="1" applyFill="1" applyBorder="1"/>
    <xf numFmtId="0" fontId="5" fillId="6" borderId="5" xfId="0" applyFont="1" applyFill="1" applyBorder="1"/>
    <xf numFmtId="0" fontId="5" fillId="4" borderId="3" xfId="0" applyFont="1" applyFill="1" applyBorder="1"/>
    <xf numFmtId="0" fontId="5" fillId="6" borderId="6" xfId="0" applyFont="1" applyFill="1" applyBorder="1"/>
    <xf numFmtId="0" fontId="7" fillId="5" borderId="1" xfId="0" applyFont="1" applyFill="1" applyBorder="1"/>
    <xf numFmtId="0" fontId="7" fillId="5" borderId="2" xfId="0" applyFont="1" applyFill="1" applyBorder="1"/>
    <xf numFmtId="0" fontId="7" fillId="6" borderId="0" xfId="0" applyFont="1" applyFill="1"/>
    <xf numFmtId="0" fontId="7" fillId="8" borderId="0" xfId="0" applyFont="1" applyFill="1"/>
    <xf numFmtId="0" fontId="7" fillId="10" borderId="0" xfId="0" applyFont="1" applyFill="1"/>
    <xf numFmtId="0" fontId="8" fillId="6" borderId="0" xfId="0" applyFont="1" applyFill="1"/>
    <xf numFmtId="0" fontId="5" fillId="6" borderId="0" xfId="0" applyFont="1" applyFill="1"/>
    <xf numFmtId="0" fontId="8" fillId="0" borderId="1" xfId="0" applyFont="1" applyBorder="1"/>
    <xf numFmtId="0" fontId="8" fillId="0" borderId="2" xfId="0" applyFont="1" applyBorder="1"/>
    <xf numFmtId="0" fontId="8" fillId="0" borderId="4" xfId="0" applyFont="1" applyBorder="1"/>
    <xf numFmtId="0" fontId="8" fillId="0" borderId="5" xfId="0" applyFont="1" applyBorder="1"/>
    <xf numFmtId="0" fontId="7" fillId="6" borderId="4" xfId="0" applyFont="1" applyFill="1" applyBorder="1"/>
    <xf numFmtId="0" fontId="7" fillId="6" borderId="5" xfId="0" applyFont="1" applyFill="1" applyBorder="1"/>
    <xf numFmtId="8" fontId="11" fillId="6" borderId="5" xfId="0" applyNumberFormat="1" applyFont="1" applyFill="1" applyBorder="1"/>
    <xf numFmtId="0" fontId="8" fillId="0" borderId="0" xfId="0" applyFont="1"/>
    <xf numFmtId="0" fontId="5" fillId="11" borderId="1" xfId="0" applyFont="1" applyFill="1" applyBorder="1"/>
    <xf numFmtId="0" fontId="5" fillId="11" borderId="2" xfId="0" applyFont="1" applyFill="1" applyBorder="1"/>
    <xf numFmtId="8" fontId="5" fillId="11" borderId="2" xfId="0" applyNumberFormat="1" applyFont="1" applyFill="1" applyBorder="1"/>
    <xf numFmtId="0" fontId="5" fillId="11" borderId="4" xfId="0" applyFont="1" applyFill="1" applyBorder="1"/>
    <xf numFmtId="0" fontId="5" fillId="11" borderId="5" xfId="0" applyFont="1" applyFill="1" applyBorder="1"/>
    <xf numFmtId="8" fontId="5" fillId="11" borderId="5" xfId="0" applyNumberFormat="1" applyFont="1" applyFill="1" applyBorder="1"/>
    <xf numFmtId="0" fontId="8" fillId="10" borderId="0" xfId="0" applyFont="1" applyFill="1"/>
    <xf numFmtId="0" fontId="5" fillId="10" borderId="0" xfId="0" applyFont="1" applyFill="1"/>
    <xf numFmtId="0" fontId="8" fillId="12" borderId="5" xfId="0" applyFont="1" applyFill="1" applyBorder="1"/>
    <xf numFmtId="8" fontId="8" fillId="13" borderId="5" xfId="0" applyNumberFormat="1" applyFont="1" applyFill="1" applyBorder="1"/>
    <xf numFmtId="8" fontId="7" fillId="6" borderId="5" xfId="0" applyNumberFormat="1" applyFont="1" applyFill="1" applyBorder="1"/>
    <xf numFmtId="0" fontId="7" fillId="10" borderId="3" xfId="0" applyFont="1" applyFill="1" applyBorder="1"/>
    <xf numFmtId="0" fontId="12" fillId="6" borderId="0" xfId="0" applyFont="1" applyFill="1"/>
    <xf numFmtId="0" fontId="12" fillId="14" borderId="7" xfId="0" applyFont="1" applyFill="1" applyBorder="1"/>
    <xf numFmtId="0" fontId="12" fillId="14" borderId="8" xfId="0" applyFont="1" applyFill="1" applyBorder="1"/>
    <xf numFmtId="0" fontId="8" fillId="7" borderId="9" xfId="0" applyFont="1" applyFill="1" applyBorder="1"/>
    <xf numFmtId="0" fontId="8" fillId="7" borderId="12" xfId="0" applyFont="1" applyFill="1" applyBorder="1"/>
    <xf numFmtId="0" fontId="8" fillId="7" borderId="14" xfId="0" applyFont="1" applyFill="1" applyBorder="1"/>
    <xf numFmtId="0" fontId="5" fillId="15" borderId="17" xfId="0" applyFont="1" applyFill="1" applyBorder="1"/>
    <xf numFmtId="1" fontId="7" fillId="6" borderId="2" xfId="0" applyNumberFormat="1" applyFont="1" applyFill="1" applyBorder="1"/>
    <xf numFmtId="2" fontId="7" fillId="6" borderId="0" xfId="0" applyNumberFormat="1" applyFont="1" applyFill="1"/>
    <xf numFmtId="2" fontId="7" fillId="9" borderId="0" xfId="0" applyNumberFormat="1" applyFont="1" applyFill="1"/>
    <xf numFmtId="0" fontId="13" fillId="16" borderId="1" xfId="0" applyFont="1" applyFill="1" applyBorder="1" applyAlignment="1">
      <alignment horizontal="center"/>
    </xf>
    <xf numFmtId="0" fontId="13" fillId="16" borderId="1" xfId="0" applyFont="1" applyFill="1" applyBorder="1"/>
    <xf numFmtId="0" fontId="14" fillId="0" borderId="1" xfId="0" applyFont="1" applyBorder="1" applyAlignment="1"/>
    <xf numFmtId="0" fontId="3" fillId="0" borderId="0" xfId="0" applyFont="1" applyAlignment="1">
      <alignment horizontal="right"/>
    </xf>
    <xf numFmtId="8" fontId="8" fillId="17" borderId="5" xfId="0" applyNumberFormat="1" applyFont="1" applyFill="1" applyBorder="1"/>
    <xf numFmtId="0" fontId="12" fillId="18" borderId="1" xfId="0" applyFont="1" applyFill="1" applyBorder="1"/>
    <xf numFmtId="0" fontId="12" fillId="18" borderId="2" xfId="0" applyFont="1" applyFill="1" applyBorder="1" applyAlignment="1">
      <alignment wrapText="1"/>
    </xf>
    <xf numFmtId="0" fontId="12" fillId="18" borderId="2" xfId="0" applyFont="1" applyFill="1" applyBorder="1"/>
    <xf numFmtId="2" fontId="5" fillId="19" borderId="5" xfId="0" applyNumberFormat="1" applyFont="1" applyFill="1" applyBorder="1"/>
    <xf numFmtId="2" fontId="5" fillId="19" borderId="6" xfId="0" applyNumberFormat="1" applyFont="1" applyFill="1" applyBorder="1"/>
    <xf numFmtId="0" fontId="2" fillId="0" borderId="0" xfId="0" applyFont="1"/>
    <xf numFmtId="164" fontId="13" fillId="16" borderId="1" xfId="0" applyNumberFormat="1" applyFont="1" applyFill="1" applyBorder="1"/>
    <xf numFmtId="44" fontId="10" fillId="19" borderId="2" xfId="0" applyNumberFormat="1" applyFont="1" applyFill="1" applyBorder="1"/>
    <xf numFmtId="44" fontId="10" fillId="19" borderId="5" xfId="0" applyNumberFormat="1" applyFont="1" applyFill="1" applyBorder="1"/>
    <xf numFmtId="0" fontId="13" fillId="16" borderId="18" xfId="0" applyFont="1" applyFill="1" applyBorder="1" applyAlignment="1">
      <alignment horizontal="left"/>
    </xf>
    <xf numFmtId="0" fontId="13" fillId="16" borderId="1" xfId="0" applyFont="1" applyFill="1" applyBorder="1" applyAlignment="1">
      <alignment wrapText="1"/>
    </xf>
    <xf numFmtId="164" fontId="0" fillId="17" borderId="1" xfId="0" applyNumberFormat="1" applyFill="1" applyBorder="1"/>
    <xf numFmtId="0" fontId="14" fillId="19" borderId="1" xfId="0" applyFont="1" applyFill="1" applyBorder="1" applyAlignment="1"/>
    <xf numFmtId="0" fontId="14" fillId="0" borderId="0" xfId="0" applyFont="1" applyFill="1" applyBorder="1" applyAlignment="1"/>
    <xf numFmtId="0" fontId="15" fillId="16" borderId="1" xfId="0" applyFont="1" applyFill="1" applyBorder="1" applyAlignment="1"/>
    <xf numFmtId="8" fontId="3" fillId="16" borderId="1" xfId="0" applyNumberFormat="1" applyFont="1" applyFill="1" applyBorder="1"/>
    <xf numFmtId="0" fontId="7" fillId="5" borderId="0" xfId="0" applyFont="1" applyFill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12" fillId="14" borderId="0" xfId="0" applyFont="1" applyFill="1" applyAlignment="1"/>
    <xf numFmtId="0" fontId="5" fillId="15" borderId="0" xfId="0" applyFont="1" applyFill="1" applyAlignment="1"/>
    <xf numFmtId="0" fontId="5" fillId="0" borderId="0" xfId="0" applyFont="1" applyAlignment="1"/>
    <xf numFmtId="0" fontId="5" fillId="0" borderId="13" xfId="0" applyFont="1" applyBorder="1" applyAlignment="1"/>
    <xf numFmtId="0" fontId="5" fillId="0" borderId="0" xfId="0" applyFont="1" applyAlignment="1">
      <alignment wrapText="1"/>
    </xf>
    <xf numFmtId="0" fontId="5" fillId="0" borderId="13" xfId="0" applyFont="1" applyBorder="1" applyAlignment="1">
      <alignment wrapText="1"/>
    </xf>
    <xf numFmtId="0" fontId="5" fillId="0" borderId="10" xfId="0" applyFont="1" applyBorder="1" applyAlignment="1"/>
    <xf numFmtId="0" fontId="5" fillId="0" borderId="11" xfId="0" applyFont="1" applyBorder="1" applyAlignment="1"/>
  </cellXfs>
  <cellStyles count="2">
    <cellStyle name="Normalny" xfId="0" builtinId="0"/>
    <cellStyle name="Normalny 163" xfId="1" xr:uid="{00000000-0005-0000-0000-000001000000}"/>
  </cellStyles>
  <dxfs count="0"/>
  <tableStyles count="0" defaultTableStyle="TableStyleMedium2" defaultPivotStyle="PivotStyleLight16"/>
  <colors>
    <mruColors>
      <color rgb="FF548235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3"/>
  <sheetViews>
    <sheetView tabSelected="1" topLeftCell="A51" zoomScale="90" zoomScaleNormal="90" workbookViewId="0">
      <selection activeCell="A72" sqref="A72:A73"/>
    </sheetView>
  </sheetViews>
  <sheetFormatPr defaultColWidth="9" defaultRowHeight="14" x14ac:dyDescent="0.3"/>
  <cols>
    <col min="1" max="1" width="85" customWidth="1"/>
    <col min="2" max="5" width="18.5" customWidth="1"/>
    <col min="7" max="7" width="10.296875" customWidth="1"/>
    <col min="8" max="8" width="9.8984375" customWidth="1"/>
    <col min="9" max="9" width="10.59765625" customWidth="1"/>
    <col min="10" max="10" width="13.59765625" customWidth="1"/>
    <col min="11" max="11" width="12" customWidth="1"/>
    <col min="12" max="12" width="11.59765625" customWidth="1"/>
    <col min="15" max="15" width="3" customWidth="1"/>
  </cols>
  <sheetData>
    <row r="1" spans="1:5" x14ac:dyDescent="0.3">
      <c r="A1" s="2" t="s">
        <v>0</v>
      </c>
      <c r="B1" s="3"/>
      <c r="C1" s="3"/>
      <c r="D1" s="3"/>
      <c r="E1" s="57" t="s">
        <v>65</v>
      </c>
    </row>
    <row r="2" spans="1:5" x14ac:dyDescent="0.3">
      <c r="A2" s="2" t="s">
        <v>1</v>
      </c>
      <c r="B2" s="3"/>
      <c r="C2" s="3"/>
      <c r="D2" s="3"/>
      <c r="E2" s="3"/>
    </row>
    <row r="3" spans="1:5" ht="15.6" x14ac:dyDescent="0.35">
      <c r="A3" s="4" t="s">
        <v>2</v>
      </c>
      <c r="B3" s="4"/>
      <c r="C3" s="4"/>
      <c r="D3" s="4"/>
      <c r="E3" s="3"/>
    </row>
    <row r="4" spans="1:5" ht="11.3" customHeight="1" x14ac:dyDescent="0.35">
      <c r="A4" s="4"/>
      <c r="B4" s="3"/>
      <c r="C4" s="3"/>
      <c r="D4" s="3"/>
      <c r="E4" s="3"/>
    </row>
    <row r="5" spans="1:5" ht="60.05" customHeight="1" x14ac:dyDescent="0.3">
      <c r="A5" s="5" t="s">
        <v>3</v>
      </c>
      <c r="B5" s="6" t="s">
        <v>4</v>
      </c>
      <c r="C5" s="6" t="s">
        <v>5</v>
      </c>
      <c r="D5" s="7" t="s">
        <v>6</v>
      </c>
      <c r="E5" s="6" t="s">
        <v>7</v>
      </c>
    </row>
    <row r="6" spans="1:5" ht="21.8" customHeight="1" x14ac:dyDescent="0.3">
      <c r="A6" s="8" t="s">
        <v>8</v>
      </c>
      <c r="B6" s="9">
        <v>90</v>
      </c>
      <c r="C6" s="9">
        <v>682</v>
      </c>
      <c r="D6" s="9">
        <v>242</v>
      </c>
      <c r="E6" s="9">
        <v>30</v>
      </c>
    </row>
    <row r="7" spans="1:5" x14ac:dyDescent="0.3">
      <c r="A7" s="3"/>
      <c r="B7" s="3"/>
      <c r="C7" s="3"/>
      <c r="D7" s="3"/>
      <c r="E7" s="3"/>
    </row>
    <row r="8" spans="1:5" x14ac:dyDescent="0.3">
      <c r="A8" s="10"/>
      <c r="B8" s="11"/>
      <c r="C8" s="11"/>
      <c r="D8" s="12"/>
      <c r="E8" s="11"/>
    </row>
    <row r="9" spans="1:5" x14ac:dyDescent="0.3">
      <c r="A9" s="75" t="s">
        <v>73</v>
      </c>
      <c r="B9" s="75"/>
      <c r="C9" s="75"/>
      <c r="D9" s="75"/>
      <c r="E9" s="75"/>
    </row>
    <row r="10" spans="1:5" x14ac:dyDescent="0.3">
      <c r="A10" s="13" t="s">
        <v>72</v>
      </c>
      <c r="B10" s="51">
        <v>90</v>
      </c>
      <c r="C10" s="51">
        <v>682</v>
      </c>
      <c r="D10" s="51">
        <v>242</v>
      </c>
      <c r="E10" s="51">
        <v>30</v>
      </c>
    </row>
    <row r="11" spans="1:5" x14ac:dyDescent="0.3">
      <c r="A11" s="8" t="s">
        <v>9</v>
      </c>
      <c r="B11" s="62"/>
      <c r="C11" s="14"/>
      <c r="D11" s="14"/>
      <c r="E11" s="14"/>
    </row>
    <row r="12" spans="1:5" x14ac:dyDescent="0.3">
      <c r="A12" s="8" t="s">
        <v>10</v>
      </c>
      <c r="B12" s="14"/>
      <c r="C12" s="62"/>
      <c r="D12" s="14"/>
      <c r="E12" s="14"/>
    </row>
    <row r="13" spans="1:5" x14ac:dyDescent="0.3">
      <c r="A13" s="8" t="s">
        <v>11</v>
      </c>
      <c r="B13" s="14"/>
      <c r="C13" s="14"/>
      <c r="D13" s="62"/>
      <c r="E13" s="14"/>
    </row>
    <row r="14" spans="1:5" x14ac:dyDescent="0.3">
      <c r="A14" s="15" t="s">
        <v>12</v>
      </c>
      <c r="B14" s="16"/>
      <c r="C14" s="16"/>
      <c r="D14" s="16"/>
      <c r="E14" s="63"/>
    </row>
    <row r="15" spans="1:5" x14ac:dyDescent="0.3">
      <c r="A15" s="17" t="s">
        <v>13</v>
      </c>
      <c r="B15" s="18" t="s">
        <v>14</v>
      </c>
      <c r="C15" s="18" t="s">
        <v>14</v>
      </c>
      <c r="D15" s="18" t="s">
        <v>14</v>
      </c>
      <c r="E15" s="18" t="s">
        <v>14</v>
      </c>
    </row>
    <row r="16" spans="1:5" x14ac:dyDescent="0.3">
      <c r="A16" s="10"/>
      <c r="B16" s="10"/>
      <c r="C16" s="10"/>
      <c r="D16" s="10"/>
      <c r="E16" s="10"/>
    </row>
    <row r="17" spans="1:13" x14ac:dyDescent="0.3">
      <c r="A17" s="19" t="s">
        <v>15</v>
      </c>
      <c r="B17" s="52">
        <f>B10*B11</f>
        <v>0</v>
      </c>
      <c r="C17" s="52">
        <f>C10*C12</f>
        <v>0</v>
      </c>
      <c r="D17" s="52">
        <f>D10*D13</f>
        <v>0</v>
      </c>
      <c r="E17" s="52">
        <f>E10*E14</f>
        <v>0</v>
      </c>
    </row>
    <row r="18" spans="1:13" x14ac:dyDescent="0.3">
      <c r="A18" s="20" t="s">
        <v>16</v>
      </c>
      <c r="B18" s="20" t="s">
        <v>14</v>
      </c>
      <c r="C18" s="20" t="s">
        <v>14</v>
      </c>
      <c r="D18" s="20" t="s">
        <v>14</v>
      </c>
      <c r="E18" s="53">
        <f>SUM(B17:E17)</f>
        <v>0</v>
      </c>
    </row>
    <row r="19" spans="1:13" s="1" customFormat="1" x14ac:dyDescent="0.3">
      <c r="A19"/>
      <c r="B19"/>
      <c r="C19"/>
      <c r="D19"/>
      <c r="E19"/>
      <c r="F19"/>
      <c r="G19"/>
      <c r="H19"/>
      <c r="I19"/>
      <c r="J19"/>
      <c r="K19"/>
      <c r="L19"/>
      <c r="M19"/>
    </row>
    <row r="21" spans="1:13" x14ac:dyDescent="0.3">
      <c r="A21" s="19" t="s">
        <v>17</v>
      </c>
      <c r="B21" s="22" t="s">
        <v>14</v>
      </c>
      <c r="C21" s="44" t="s">
        <v>18</v>
      </c>
      <c r="D21" s="10"/>
      <c r="E21" s="10"/>
    </row>
    <row r="22" spans="1:13" x14ac:dyDescent="0.3">
      <c r="A22" s="24" t="s">
        <v>19</v>
      </c>
      <c r="B22" s="25" t="s">
        <v>20</v>
      </c>
      <c r="C22" s="66"/>
      <c r="D22" s="10"/>
      <c r="E22" s="10"/>
    </row>
    <row r="23" spans="1:13" x14ac:dyDescent="0.3">
      <c r="A23" s="26" t="s">
        <v>21</v>
      </c>
      <c r="B23" s="27" t="s">
        <v>22</v>
      </c>
      <c r="C23" s="67"/>
      <c r="D23" s="10"/>
      <c r="E23" s="10"/>
    </row>
    <row r="24" spans="1:13" x14ac:dyDescent="0.3">
      <c r="A24" s="26" t="s">
        <v>23</v>
      </c>
      <c r="B24" s="27" t="s">
        <v>24</v>
      </c>
      <c r="C24" s="67"/>
      <c r="D24" s="10"/>
      <c r="E24" s="10"/>
    </row>
    <row r="25" spans="1:13" x14ac:dyDescent="0.3">
      <c r="A25" s="26" t="s">
        <v>25</v>
      </c>
      <c r="B25" s="27" t="s">
        <v>26</v>
      </c>
      <c r="C25" s="67"/>
      <c r="D25" s="10"/>
      <c r="E25" s="10"/>
    </row>
    <row r="26" spans="1:13" x14ac:dyDescent="0.3">
      <c r="A26" s="26" t="s">
        <v>27</v>
      </c>
      <c r="B26" s="27" t="s">
        <v>28</v>
      </c>
      <c r="C26" s="67"/>
      <c r="D26" s="10"/>
      <c r="E26" s="10"/>
    </row>
    <row r="27" spans="1:13" x14ac:dyDescent="0.3">
      <c r="A27" s="26" t="s">
        <v>29</v>
      </c>
      <c r="B27" s="27" t="s">
        <v>30</v>
      </c>
      <c r="C27" s="67"/>
      <c r="D27" s="10"/>
      <c r="E27" s="10"/>
    </row>
    <row r="28" spans="1:13" x14ac:dyDescent="0.3">
      <c r="A28" s="26" t="s">
        <v>31</v>
      </c>
      <c r="B28" s="27" t="s">
        <v>32</v>
      </c>
      <c r="C28" s="67"/>
      <c r="D28" s="10"/>
      <c r="E28" s="10"/>
    </row>
    <row r="29" spans="1:13" x14ac:dyDescent="0.3">
      <c r="A29" s="28" t="s">
        <v>33</v>
      </c>
      <c r="B29" s="29" t="s">
        <v>14</v>
      </c>
      <c r="C29" s="30"/>
      <c r="D29" s="10"/>
      <c r="E29" s="10"/>
    </row>
    <row r="30" spans="1:13" x14ac:dyDescent="0.3">
      <c r="A30" s="10"/>
      <c r="B30" s="10"/>
      <c r="C30" s="10"/>
      <c r="D30" s="10"/>
      <c r="E30" s="10"/>
    </row>
    <row r="31" spans="1:13" ht="15.05" customHeight="1" x14ac:dyDescent="0.3">
      <c r="A31" s="3"/>
      <c r="B31" s="3"/>
      <c r="C31" s="3"/>
      <c r="D31" s="31"/>
      <c r="E31" s="3"/>
    </row>
    <row r="32" spans="1:13" x14ac:dyDescent="0.3">
      <c r="A32" s="32" t="s">
        <v>9</v>
      </c>
      <c r="B32" s="33" t="s">
        <v>34</v>
      </c>
      <c r="C32" s="34">
        <f>C22+C23+C24+C27+C28</f>
        <v>0</v>
      </c>
      <c r="D32" s="31"/>
      <c r="E32" s="3"/>
    </row>
    <row r="33" spans="1:5" x14ac:dyDescent="0.3">
      <c r="A33" s="35" t="s">
        <v>10</v>
      </c>
      <c r="B33" s="36" t="s">
        <v>34</v>
      </c>
      <c r="C33" s="37">
        <f>C22+C23+C24+C27+C28</f>
        <v>0</v>
      </c>
      <c r="D33" s="31"/>
      <c r="E33" s="3"/>
    </row>
    <row r="34" spans="1:5" x14ac:dyDescent="0.3">
      <c r="A34" s="35" t="s">
        <v>11</v>
      </c>
      <c r="B34" s="36" t="s">
        <v>35</v>
      </c>
      <c r="C34" s="37">
        <f>C22+C23+C24+C25+C26+C27+C28</f>
        <v>0</v>
      </c>
      <c r="D34" s="31"/>
      <c r="E34" s="3"/>
    </row>
    <row r="35" spans="1:5" x14ac:dyDescent="0.3">
      <c r="A35" s="35" t="s">
        <v>12</v>
      </c>
      <c r="B35" s="36" t="s">
        <v>20</v>
      </c>
      <c r="C35" s="37">
        <f>C22</f>
        <v>0</v>
      </c>
      <c r="D35" s="31"/>
      <c r="E35" s="3"/>
    </row>
    <row r="36" spans="1:5" x14ac:dyDescent="0.3">
      <c r="A36" s="31"/>
      <c r="B36" s="31"/>
      <c r="C36" s="31"/>
      <c r="D36" s="31"/>
      <c r="E36" s="3"/>
    </row>
    <row r="37" spans="1:5" x14ac:dyDescent="0.3">
      <c r="A37" s="31"/>
      <c r="B37" s="31"/>
      <c r="C37" s="31"/>
      <c r="D37" s="31"/>
      <c r="E37" s="3"/>
    </row>
    <row r="38" spans="1:5" x14ac:dyDescent="0.3">
      <c r="A38" s="31"/>
      <c r="B38" s="31"/>
      <c r="C38" s="31"/>
      <c r="D38" s="31"/>
      <c r="E38" s="3"/>
    </row>
    <row r="39" spans="1:5" ht="17.75" customHeight="1" x14ac:dyDescent="0.3">
      <c r="A39" s="19" t="s">
        <v>36</v>
      </c>
      <c r="B39" s="19"/>
      <c r="C39" s="23" t="s">
        <v>14</v>
      </c>
      <c r="D39" s="31"/>
      <c r="E39" s="3"/>
    </row>
    <row r="40" spans="1:5" ht="27.95" x14ac:dyDescent="0.3">
      <c r="A40" s="59" t="s">
        <v>37</v>
      </c>
      <c r="B40" s="60" t="s">
        <v>64</v>
      </c>
      <c r="C40" s="61" t="s">
        <v>38</v>
      </c>
      <c r="D40" s="61" t="s">
        <v>39</v>
      </c>
      <c r="E40" s="3"/>
    </row>
    <row r="41" spans="1:5" ht="15.6" customHeight="1" x14ac:dyDescent="0.3">
      <c r="A41" s="26" t="s">
        <v>40</v>
      </c>
      <c r="B41" s="58">
        <f>C22+C23</f>
        <v>0</v>
      </c>
      <c r="C41" s="40">
        <v>330</v>
      </c>
      <c r="D41" s="41">
        <f>B41*C41</f>
        <v>0</v>
      </c>
      <c r="E41" s="31"/>
    </row>
    <row r="42" spans="1:5" x14ac:dyDescent="0.3">
      <c r="A42" s="26" t="s">
        <v>41</v>
      </c>
      <c r="B42" s="58">
        <f>C22+C23+C28</f>
        <v>0</v>
      </c>
      <c r="C42" s="40">
        <v>21</v>
      </c>
      <c r="D42" s="41">
        <f t="shared" ref="D42:D48" si="0">B42*C42</f>
        <v>0</v>
      </c>
      <c r="E42" s="31"/>
    </row>
    <row r="43" spans="1:5" x14ac:dyDescent="0.3">
      <c r="A43" s="26" t="s">
        <v>42</v>
      </c>
      <c r="B43" s="58">
        <f>C22+C23+C28</f>
        <v>0</v>
      </c>
      <c r="C43" s="40">
        <v>80</v>
      </c>
      <c r="D43" s="41">
        <f t="shared" si="0"/>
        <v>0</v>
      </c>
      <c r="E43" s="31"/>
    </row>
    <row r="44" spans="1:5" x14ac:dyDescent="0.3">
      <c r="A44" s="26" t="s">
        <v>43</v>
      </c>
      <c r="B44" s="58">
        <f>C22+C23+C24</f>
        <v>0</v>
      </c>
      <c r="C44" s="40">
        <v>9</v>
      </c>
      <c r="D44" s="41">
        <f t="shared" si="0"/>
        <v>0</v>
      </c>
      <c r="E44" s="31"/>
    </row>
    <row r="45" spans="1:5" x14ac:dyDescent="0.3">
      <c r="A45" s="26" t="s">
        <v>44</v>
      </c>
      <c r="B45" s="58">
        <f>C22+C23+C25+C26</f>
        <v>0</v>
      </c>
      <c r="C45" s="40">
        <v>178</v>
      </c>
      <c r="D45" s="41">
        <f t="shared" si="0"/>
        <v>0</v>
      </c>
      <c r="E45" s="31"/>
    </row>
    <row r="46" spans="1:5" x14ac:dyDescent="0.3">
      <c r="A46" s="26" t="s">
        <v>45</v>
      </c>
      <c r="B46" s="58">
        <f>C22+C23+C25+C26+C28</f>
        <v>0</v>
      </c>
      <c r="C46" s="40">
        <v>7</v>
      </c>
      <c r="D46" s="41">
        <f t="shared" si="0"/>
        <v>0</v>
      </c>
      <c r="E46" s="31"/>
    </row>
    <row r="47" spans="1:5" x14ac:dyDescent="0.3">
      <c r="A47" s="26" t="s">
        <v>46</v>
      </c>
      <c r="B47" s="58">
        <f>C22+C23+C25+C26+C28</f>
        <v>0</v>
      </c>
      <c r="C47" s="40">
        <v>10</v>
      </c>
      <c r="D47" s="41">
        <f t="shared" si="0"/>
        <v>0</v>
      </c>
      <c r="E47" s="31"/>
    </row>
    <row r="48" spans="1:5" x14ac:dyDescent="0.3">
      <c r="A48" s="26" t="s">
        <v>47</v>
      </c>
      <c r="B48" s="58">
        <f>C22+C23+C24+C25+C26+C27</f>
        <v>0</v>
      </c>
      <c r="C48" s="40">
        <v>47</v>
      </c>
      <c r="D48" s="41">
        <f t="shared" si="0"/>
        <v>0</v>
      </c>
      <c r="E48" s="31"/>
    </row>
    <row r="49" spans="1:15" x14ac:dyDescent="0.3">
      <c r="A49" s="28" t="s">
        <v>33</v>
      </c>
      <c r="B49" s="42">
        <f>SUM(B41:B48)</f>
        <v>0</v>
      </c>
      <c r="C49" s="29">
        <v>682</v>
      </c>
      <c r="D49" s="42">
        <f>SUM(D41:D48)</f>
        <v>0</v>
      </c>
      <c r="E49" s="31"/>
    </row>
    <row r="50" spans="1:15" x14ac:dyDescent="0.3">
      <c r="A50" s="43" t="s">
        <v>14</v>
      </c>
      <c r="B50" s="21" t="s">
        <v>14</v>
      </c>
      <c r="C50" s="38" t="s">
        <v>14</v>
      </c>
      <c r="D50" s="39" t="s">
        <v>14</v>
      </c>
      <c r="E50" s="31"/>
    </row>
    <row r="51" spans="1:15" x14ac:dyDescent="0.3">
      <c r="A51" s="46" t="s">
        <v>48</v>
      </c>
      <c r="B51" s="45"/>
      <c r="C51" s="45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</row>
    <row r="52" spans="1:15" x14ac:dyDescent="0.3">
      <c r="A52" s="50" t="s">
        <v>49</v>
      </c>
      <c r="B52" s="79" t="s">
        <v>50</v>
      </c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</row>
    <row r="53" spans="1:15" x14ac:dyDescent="0.3">
      <c r="A53" s="47" t="s">
        <v>40</v>
      </c>
      <c r="B53" s="84" t="s">
        <v>51</v>
      </c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5"/>
    </row>
    <row r="54" spans="1:15" x14ac:dyDescent="0.3">
      <c r="A54" s="48" t="s">
        <v>41</v>
      </c>
      <c r="B54" s="80" t="s">
        <v>52</v>
      </c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1"/>
    </row>
    <row r="55" spans="1:15" x14ac:dyDescent="0.3">
      <c r="A55" s="48" t="s">
        <v>42</v>
      </c>
      <c r="B55" s="80" t="s">
        <v>53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1"/>
    </row>
    <row r="56" spans="1:15" x14ac:dyDescent="0.3">
      <c r="A56" s="48" t="s">
        <v>43</v>
      </c>
      <c r="B56" s="80" t="s">
        <v>54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1"/>
    </row>
    <row r="57" spans="1:15" x14ac:dyDescent="0.3">
      <c r="A57" s="48" t="s">
        <v>44</v>
      </c>
      <c r="B57" s="80" t="s">
        <v>55</v>
      </c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1"/>
    </row>
    <row r="58" spans="1:15" x14ac:dyDescent="0.3">
      <c r="A58" s="48" t="s">
        <v>45</v>
      </c>
      <c r="B58" s="82" t="s">
        <v>56</v>
      </c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3"/>
    </row>
    <row r="59" spans="1:15" ht="27.8" customHeight="1" x14ac:dyDescent="0.3">
      <c r="A59" s="48" t="s">
        <v>46</v>
      </c>
      <c r="B59" s="82" t="s">
        <v>57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3"/>
    </row>
    <row r="60" spans="1:15" x14ac:dyDescent="0.3">
      <c r="A60" s="49" t="s">
        <v>47</v>
      </c>
      <c r="B60" s="76" t="s">
        <v>58</v>
      </c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7"/>
    </row>
    <row r="63" spans="1:15" ht="27.95" x14ac:dyDescent="0.3">
      <c r="A63" s="68" t="s">
        <v>59</v>
      </c>
      <c r="B63" s="69" t="s">
        <v>69</v>
      </c>
      <c r="C63" s="69" t="s">
        <v>68</v>
      </c>
      <c r="D63" s="54" t="s">
        <v>60</v>
      </c>
    </row>
    <row r="64" spans="1:15" x14ac:dyDescent="0.3">
      <c r="A64" s="56" t="s">
        <v>61</v>
      </c>
      <c r="B64" s="71"/>
      <c r="C64" s="56">
        <v>1</v>
      </c>
      <c r="D64" s="70">
        <f>B64*C64</f>
        <v>0</v>
      </c>
    </row>
    <row r="65" spans="1:4" x14ac:dyDescent="0.3">
      <c r="A65" s="56" t="s">
        <v>62</v>
      </c>
      <c r="B65" s="71"/>
      <c r="C65" s="56">
        <v>1</v>
      </c>
      <c r="D65" s="70">
        <f t="shared" ref="D65:D66" si="1">B65*C65</f>
        <v>0</v>
      </c>
    </row>
    <row r="66" spans="1:4" x14ac:dyDescent="0.3">
      <c r="A66" s="56" t="s">
        <v>63</v>
      </c>
      <c r="B66" s="71"/>
      <c r="C66" s="56">
        <v>1</v>
      </c>
      <c r="D66" s="70">
        <f t="shared" si="1"/>
        <v>0</v>
      </c>
    </row>
    <row r="67" spans="1:4" x14ac:dyDescent="0.3">
      <c r="C67" s="55" t="s">
        <v>70</v>
      </c>
      <c r="D67" s="65">
        <f>SUM(D64:D66)</f>
        <v>0</v>
      </c>
    </row>
    <row r="69" spans="1:4" x14ac:dyDescent="0.3">
      <c r="A69" s="73" t="s">
        <v>71</v>
      </c>
      <c r="B69" s="74">
        <f>D49+D67</f>
        <v>0</v>
      </c>
    </row>
    <row r="70" spans="1:4" x14ac:dyDescent="0.3">
      <c r="A70" s="72"/>
    </row>
    <row r="71" spans="1:4" x14ac:dyDescent="0.3">
      <c r="A71" s="72"/>
    </row>
    <row r="72" spans="1:4" x14ac:dyDescent="0.3">
      <c r="A72" s="64" t="s">
        <v>66</v>
      </c>
    </row>
    <row r="73" spans="1:4" x14ac:dyDescent="0.3">
      <c r="A73" s="64" t="s">
        <v>67</v>
      </c>
    </row>
  </sheetData>
  <mergeCells count="11">
    <mergeCell ref="A9:E9"/>
    <mergeCell ref="B60:O60"/>
    <mergeCell ref="D51:O51"/>
    <mergeCell ref="B52:O52"/>
    <mergeCell ref="B57:O57"/>
    <mergeCell ref="B58:O58"/>
    <mergeCell ref="B59:O59"/>
    <mergeCell ref="B53:O53"/>
    <mergeCell ref="B54:O54"/>
    <mergeCell ref="B55:O55"/>
    <mergeCell ref="B56:O56"/>
  </mergeCells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15.01.2025 ZAKTUALIZOWANY CH_PGEOBROTSA_Zał nr 5_1A - Szablon do wyceny wartości opieki medycznej 11.2024 15.01.2025.xlsx</dmsv2BaseFileName>
    <dmsv2BaseDisplayName xmlns="http://schemas.microsoft.com/sharepoint/v3">15.01.2025 ZAKTUALIZOWANY CH_PGEOBROTSA_Zał nr 5_1A - Szablon do wyceny wartości opieki medycznej 11.2024 15.01.2025</dmsv2BaseDisplayName>
    <dmsv2SWPP2ObjectNumber xmlns="http://schemas.microsoft.com/sharepoint/v3">POST/OBR/OBR/DZZ/00096/2024                       </dmsv2SWPP2ObjectNumber>
    <dmsv2SWPP2SumMD5 xmlns="http://schemas.microsoft.com/sharepoint/v3">96858512352d395a217d91209d3ef6cb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664926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21433848</dmsv2BaseClientSystemDocumentID>
    <dmsv2BaseModifiedByID xmlns="http://schemas.microsoft.com/sharepoint/v3">12218158</dmsv2BaseModifiedByID>
    <dmsv2BaseCreatedByID xmlns="http://schemas.microsoft.com/sharepoint/v3">12218158</dmsv2BaseCreatedByID>
    <dmsv2SWPP2ObjectDepartment xmlns="http://schemas.microsoft.com/sharepoint/v3">0000000100060007000n</dmsv2SWPP2ObjectDepartment>
    <dmsv2SWPP2ObjectName xmlns="http://schemas.microsoft.com/sharepoint/v3">Postępowanie</dmsv2SWPP2ObjectName>
    <_dlc_DocId xmlns="a19cb1c7-c5c7-46d4-85ae-d83685407bba">KEZCQAFP6VDC-2062031840-1797</_dlc_DocId>
    <_dlc_DocIdUrl xmlns="a19cb1c7-c5c7-46d4-85ae-d83685407bba">
      <Url>https://swpp2.dms.gkpge.pl/sites/33/_layouts/15/DocIdRedir.aspx?ID=KEZCQAFP6VDC-2062031840-1797</Url>
      <Description>KEZCQAFP6VDC-2062031840-1797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3105833ADDC42241857F5396ACF8865D" ma:contentTypeVersion="0" ma:contentTypeDescription="SWPP2 Dokument bazowy" ma:contentTypeScope="" ma:versionID="39b0d5d01f4aae8e506e20ac171bb6b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1C24FB-BDBE-4FB6-98D8-D0D33097ECC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69D4F8D8-4D92-4221-B4D3-5192C95D61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AF2310-9F8D-4A62-B681-C9605A5B3BD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BDA3830-4D17-4BD6-9E90-4E8B4254E1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 1_a -Medycyna Pracy wycena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Waścińska Małgorzata [PGE Obrót O.Warszawa]</dc:creator>
  <cp:keywords/>
  <dc:description/>
  <cp:lastModifiedBy>Wojciechowska Krystyna [PGE Obrót S.A.]</cp:lastModifiedBy>
  <cp:revision/>
  <dcterms:created xsi:type="dcterms:W3CDTF">2020-12-04T10:17:54Z</dcterms:created>
  <dcterms:modified xsi:type="dcterms:W3CDTF">2025-12-08T08:58:37Z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0x01018910003105833ADDC42241857F5396ACF8865D</vt:lpwstr>
  </property>
  <property fmtid="{D5CDD505-2E9C-101B-9397-08002B2CF9AE}" pid="3" name="_dlc_DocIdItemGuid">
    <vt:lpwstr>d2f4a961-83ee-4663-8b8b-f78e81c0738c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2025-12-08T08:58:34Z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3946ea46-9520-43fa-ae5b-61b55f5ce5a9</vt:lpwstr>
  </property>
  <property fmtid="{D5CDD505-2E9C-101B-9397-08002B2CF9AE}" pid="10" name="MSIP_Label_66b5d990-821a-4d41-b503-280f184b2126_ContentBits">
    <vt:lpwstr>0</vt:lpwstr>
  </property>
</Properties>
</file>